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29.xml" ContentType="application/vnd.ms-excel.controlproperties+xml"/>
  <Override PartName="/xl/ctrlProps/ctrlProp28.xml" ContentType="application/vnd.ms-excel.controlproperti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trlProps/ctrlProp27.xml" ContentType="application/vnd.ms-excel.controlproperties+xml"/>
  <Override PartName="/xl/ctrlProps/ctrlProp26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32.xml" ContentType="application/vnd.ms-excel.controlproperties+xml"/>
  <Override PartName="/xl/ctrlProps/ctrlProp23.xml" ContentType="application/vnd.ms-excel.controlproperties+xml"/>
  <Override PartName="/xl/ctrlProps/ctrlProp22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 tabRatio="668" activeTab="9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g90-2 t em" sheetId="13" r:id="rId7"/>
    <sheet name="rig90-1 t em" sheetId="14" r:id="rId8"/>
    <sheet name="def90-1 t em" sheetId="15" r:id="rId9"/>
    <sheet name="Riepilogo" sheetId="12" r:id="rId10"/>
  </sheets>
  <calcPr calcId="125725"/>
</workbook>
</file>

<file path=xl/calcChain.xml><?xml version="1.0" encoding="utf-8"?>
<calcChain xmlns="http://schemas.openxmlformats.org/spreadsheetml/2006/main">
  <c r="K17" i="12"/>
  <c r="J17"/>
  <c r="I17"/>
  <c r="H17"/>
  <c r="G17"/>
  <c r="F17"/>
  <c r="E17"/>
  <c r="D17"/>
  <c r="C17"/>
  <c r="B17"/>
  <c r="A17"/>
  <c r="K15"/>
  <c r="J15"/>
  <c r="I15"/>
  <c r="H15"/>
  <c r="G15"/>
  <c r="F15"/>
  <c r="E15"/>
  <c r="D15"/>
  <c r="C15"/>
  <c r="B15"/>
  <c r="A15"/>
  <c r="L6"/>
  <c r="M6"/>
  <c r="G6"/>
  <c r="F6"/>
  <c r="F5"/>
  <c r="E6"/>
  <c r="O32" i="15"/>
  <c r="M32"/>
  <c r="G32"/>
  <c r="E32"/>
  <c r="M31"/>
  <c r="O31" s="1"/>
  <c r="Q30" s="1"/>
  <c r="Q31" s="1"/>
  <c r="L31"/>
  <c r="G31"/>
  <c r="E31"/>
  <c r="O30"/>
  <c r="M30"/>
  <c r="L30"/>
  <c r="G30"/>
  <c r="I30" s="1"/>
  <c r="I31" s="1"/>
  <c r="E30"/>
  <c r="G28"/>
  <c r="L28" s="1"/>
  <c r="O28" s="1"/>
  <c r="L27"/>
  <c r="O27" s="1"/>
  <c r="G27"/>
  <c r="L26"/>
  <c r="O26" s="1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Q26" l="1"/>
  <c r="Q27" s="1"/>
  <c r="Q28" s="1"/>
  <c r="I28"/>
  <c r="L2"/>
  <c r="E32" i="14"/>
  <c r="G32" s="1"/>
  <c r="M32" s="1"/>
  <c r="O32" s="1"/>
  <c r="M31"/>
  <c r="O31" s="1"/>
  <c r="Q30" s="1"/>
  <c r="Q31" s="1"/>
  <c r="L31"/>
  <c r="E31"/>
  <c r="G31" s="1"/>
  <c r="I30" s="1"/>
  <c r="I31" s="1"/>
  <c r="O30"/>
  <c r="M30"/>
  <c r="L30"/>
  <c r="G30"/>
  <c r="E30"/>
  <c r="O28"/>
  <c r="L28"/>
  <c r="G28"/>
  <c r="L27"/>
  <c r="O27" s="1"/>
  <c r="G27"/>
  <c r="I26" s="1"/>
  <c r="I27" s="1"/>
  <c r="L26"/>
  <c r="O26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13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L26"/>
  <c r="M30" s="1"/>
  <c r="O30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L5" i="15" l="1"/>
  <c r="L7"/>
  <c r="L3"/>
  <c r="Q26" i="14"/>
  <c r="Q27" s="1"/>
  <c r="Q28" s="1"/>
  <c r="I26" i="13"/>
  <c r="I27" s="1"/>
  <c r="I30"/>
  <c r="I31" s="1"/>
  <c r="I28" i="14"/>
  <c r="L2"/>
  <c r="I28" i="13"/>
  <c r="L2"/>
  <c r="O26"/>
  <c r="Q26" s="1"/>
  <c r="Q27" s="1"/>
  <c r="M31"/>
  <c r="O31" s="1"/>
  <c r="Q30" s="1"/>
  <c r="Q31" s="1"/>
  <c r="F2" i="12"/>
  <c r="F3"/>
  <c r="F7"/>
  <c r="F8"/>
  <c r="F9"/>
  <c r="F10"/>
  <c r="E10"/>
  <c r="E9"/>
  <c r="M9" s="1"/>
  <c r="E8"/>
  <c r="L8" s="1"/>
  <c r="E7"/>
  <c r="E3"/>
  <c r="E2"/>
  <c r="M2" s="1"/>
  <c r="I11"/>
  <c r="H11"/>
  <c r="K8"/>
  <c r="J8"/>
  <c r="K7"/>
  <c r="J7"/>
  <c r="M7"/>
  <c r="K3"/>
  <c r="J3"/>
  <c r="K2"/>
  <c r="K12" s="1"/>
  <c r="J2"/>
  <c r="E32" i="11"/>
  <c r="G32" s="1"/>
  <c r="M32" s="1"/>
  <c r="O32" s="1"/>
  <c r="L31"/>
  <c r="E31"/>
  <c r="G31" s="1"/>
  <c r="L30"/>
  <c r="E30"/>
  <c r="G30" s="1"/>
  <c r="L28"/>
  <c r="O28" s="1"/>
  <c r="G28"/>
  <c r="L27"/>
  <c r="M31" s="1"/>
  <c r="O31" s="1"/>
  <c r="G27"/>
  <c r="L26"/>
  <c r="O26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10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M31"/>
  <c r="O31" s="1"/>
  <c r="L31"/>
  <c r="E31"/>
  <c r="G31" s="1"/>
  <c r="M30"/>
  <c r="O30" s="1"/>
  <c r="Q30" s="1"/>
  <c r="L30"/>
  <c r="E30"/>
  <c r="G30" s="1"/>
  <c r="I30" s="1"/>
  <c r="I31" s="1"/>
  <c r="G28"/>
  <c r="L28" s="1"/>
  <c r="O28" s="1"/>
  <c r="L27"/>
  <c r="O27" s="1"/>
  <c r="G27"/>
  <c r="L26"/>
  <c r="O26" s="1"/>
  <c r="Q26" s="1"/>
  <c r="Q27" s="1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E31"/>
  <c r="G31" s="1"/>
  <c r="L30"/>
  <c r="E30"/>
  <c r="G30" s="1"/>
  <c r="L28"/>
  <c r="O28" s="1"/>
  <c r="G28"/>
  <c r="L27"/>
  <c r="O27" s="1"/>
  <c r="G27"/>
  <c r="L26"/>
  <c r="O26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E31"/>
  <c r="G31" s="1"/>
  <c r="L30"/>
  <c r="E30"/>
  <c r="G30" s="1"/>
  <c r="G28"/>
  <c r="L28" s="1"/>
  <c r="O28" s="1"/>
  <c r="O27"/>
  <c r="L27"/>
  <c r="M31" s="1"/>
  <c r="O31" s="1"/>
  <c r="G27"/>
  <c r="O26"/>
  <c r="Q26" s="1"/>
  <c r="L26"/>
  <c r="M30" s="1"/>
  <c r="O30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M31" s="1"/>
  <c r="O31" s="1"/>
  <c r="E31"/>
  <c r="G31" s="1"/>
  <c r="L30"/>
  <c r="E30"/>
  <c r="G30" s="1"/>
  <c r="G28"/>
  <c r="L28" s="1"/>
  <c r="O28" s="1"/>
  <c r="L27"/>
  <c r="O27" s="1"/>
  <c r="G27"/>
  <c r="L26"/>
  <c r="M30" s="1"/>
  <c r="O30" s="1"/>
  <c r="G26"/>
  <c r="I26" s="1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M10" i="12" l="1"/>
  <c r="M8"/>
  <c r="J12"/>
  <c r="L3" i="14"/>
  <c r="L5" s="1"/>
  <c r="E5" i="12" s="1"/>
  <c r="L7" i="14"/>
  <c r="Q28" i="13"/>
  <c r="L3" s="1"/>
  <c r="L5" s="1"/>
  <c r="E4" i="12" s="1"/>
  <c r="G3"/>
  <c r="G9"/>
  <c r="L2"/>
  <c r="L3"/>
  <c r="M3"/>
  <c r="G2"/>
  <c r="L7"/>
  <c r="G8"/>
  <c r="L9"/>
  <c r="G10"/>
  <c r="G7"/>
  <c r="L10"/>
  <c r="Q27" i="7"/>
  <c r="Q31" i="9"/>
  <c r="O26" i="6"/>
  <c r="I26" i="10"/>
  <c r="I27" s="1"/>
  <c r="I28" s="1"/>
  <c r="Q30"/>
  <c r="I30"/>
  <c r="I31" s="1"/>
  <c r="Q30" i="6"/>
  <c r="Q26" i="11"/>
  <c r="Q27" s="1"/>
  <c r="O27"/>
  <c r="I30"/>
  <c r="Q26" i="6"/>
  <c r="Q27" s="1"/>
  <c r="Q28" s="1"/>
  <c r="O26" i="10"/>
  <c r="I28" i="11"/>
  <c r="I31"/>
  <c r="M30"/>
  <c r="O30" s="1"/>
  <c r="Q30" s="1"/>
  <c r="Q31" s="1"/>
  <c r="L2" i="10"/>
  <c r="Q31"/>
  <c r="O27"/>
  <c r="Q26" s="1"/>
  <c r="Q27" s="1"/>
  <c r="Q28" s="1"/>
  <c r="L2" i="9"/>
  <c r="I28"/>
  <c r="Q28"/>
  <c r="M31" i="8"/>
  <c r="O31" s="1"/>
  <c r="I30"/>
  <c r="I31" s="1"/>
  <c r="I28" s="1"/>
  <c r="Q26"/>
  <c r="Q27" s="1"/>
  <c r="M30"/>
  <c r="O30" s="1"/>
  <c r="I30" i="7"/>
  <c r="I31" s="1"/>
  <c r="I28" s="1"/>
  <c r="Q30"/>
  <c r="Q31" s="1"/>
  <c r="Q28" s="1"/>
  <c r="I27" i="6"/>
  <c r="Q31"/>
  <c r="I30"/>
  <c r="I31" s="1"/>
  <c r="L2"/>
  <c r="M5" i="12" l="1"/>
  <c r="L5"/>
  <c r="G5"/>
  <c r="M4"/>
  <c r="G4"/>
  <c r="L4"/>
  <c r="L7" i="13"/>
  <c r="F4" i="12" s="1"/>
  <c r="Q28" i="11"/>
  <c r="I28" i="6"/>
  <c r="L7" i="11"/>
  <c r="L3"/>
  <c r="L5" s="1"/>
  <c r="L7" i="10"/>
  <c r="L3"/>
  <c r="L5" s="1"/>
  <c r="L5" i="9"/>
  <c r="L7"/>
  <c r="L3"/>
  <c r="Q30" i="8"/>
  <c r="Q31" s="1"/>
  <c r="Q28" s="1"/>
  <c r="L3" s="1"/>
  <c r="L5" s="1"/>
  <c r="L7" i="7"/>
  <c r="L3"/>
  <c r="L5" s="1"/>
  <c r="L7" i="6"/>
  <c r="L3"/>
  <c r="L5" s="1"/>
  <c r="M11" i="12" l="1"/>
  <c r="L11"/>
  <c r="L12" s="1"/>
  <c r="L7" i="8"/>
  <c r="M12" i="12" l="1"/>
</calcChain>
</file>

<file path=xl/sharedStrings.xml><?xml version="1.0" encoding="utf-8"?>
<sst xmlns="http://schemas.openxmlformats.org/spreadsheetml/2006/main" count="608" uniqueCount="61">
  <si>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</si>
  <si>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</si>
  <si>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</si>
  <si>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</si>
  <si>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</si>
  <si>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</si>
  <si>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</si>
  <si>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</si>
  <si>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</si>
  <si>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</si>
  <si>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</si>
  <si>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</si>
  <si>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</si>
  <si>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</si>
  <si>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</si>
  <si>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</si>
  <si>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</si>
  <si>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</si>
  <si>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</si>
  <si>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</si>
  <si>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</si>
  <si>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</si>
  <si>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</si>
  <si>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</si>
  <si>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</si>
  <si>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</si>
  <si>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</si>
  <si>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</si>
  <si>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</si>
  <si>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</si>
  <si>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</si>
  <si>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</si>
  <si>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</si>
  <si>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</si>
  <si>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</si>
  <si>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</si>
  <si>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</si>
  <si>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</si>
  <si>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</si>
  <si>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</si>
  <si>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</si>
  <si>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</si>
  <si>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</si>
  <si>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</si>
  <si>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travi em.</t>
  </si>
  <si>
    <t>travi sp.</t>
  </si>
  <si>
    <t>d inf</t>
  </si>
  <si>
    <t>rapp k</t>
  </si>
  <si>
    <t>n x</t>
  </si>
  <si>
    <t>n y</t>
  </si>
  <si>
    <t>nx appr</t>
  </si>
  <si>
    <t>ny appr</t>
  </si>
  <si>
    <t>kx</t>
  </si>
  <si>
    <t>ky</t>
  </si>
  <si>
    <t>30x70</t>
  </si>
  <si>
    <t>rigido</t>
  </si>
  <si>
    <t>70x30</t>
  </si>
  <si>
    <t>deform.</t>
  </si>
  <si>
    <t>n eq</t>
  </si>
  <si>
    <t>30x90</t>
  </si>
  <si>
    <t>90x30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</si>
</sst>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1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0.2765478375615274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27.355600991212668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0.56329619610403836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3.43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24609375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E4" sqref="E4"/>
    </sheetView>
  </sheetViews>
  <sheetFormatPr defaultRowHeight="12.75"/>
  <sheetData>
    <row r="1" spans="1:13">
      <c r="A1" s="1" t="s">
        <v>0</v>
      </c>
      <c r="B1" s="1" t="s">
        <v>43</v>
      </c>
      <c r="C1" s="1" t="s">
        <v>44</v>
      </c>
      <c r="D1" s="1" t="s">
        <v>45</v>
      </c>
      <c r="E1" s="1" t="s">
        <v>21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</row>
    <row r="2" spans="1:13">
      <c r="A2" s="1" t="s">
        <v>54</v>
      </c>
      <c r="B2" s="1" t="s">
        <v>55</v>
      </c>
      <c r="C2" s="1">
        <v>2</v>
      </c>
      <c r="D2" s="1"/>
      <c r="E2" s="3">
        <f>'rig-2 t em'!L5</f>
        <v>27.355600991212668</v>
      </c>
      <c r="F2" s="5">
        <f>'rig-2 t em'!L7</f>
        <v>0.56329619610403836</v>
      </c>
      <c r="G2" s="3">
        <f t="shared" ref="G2:G10" si="0">E2/$E$2</f>
        <v>1</v>
      </c>
      <c r="H2" s="1">
        <v>10</v>
      </c>
      <c r="I2" s="1">
        <v>8</v>
      </c>
      <c r="J2" s="1">
        <f>H2</f>
        <v>10</v>
      </c>
      <c r="K2" s="1">
        <f>I2</f>
        <v>8</v>
      </c>
      <c r="L2" s="31">
        <f t="shared" ref="L2:M8" si="1">H2*$E2</f>
        <v>273.55600991212668</v>
      </c>
      <c r="M2" s="31">
        <f t="shared" si="1"/>
        <v>218.84480792970135</v>
      </c>
    </row>
    <row r="3" spans="1:13">
      <c r="A3" s="1" t="s">
        <v>54</v>
      </c>
      <c r="B3" s="1" t="s">
        <v>55</v>
      </c>
      <c r="C3" s="1">
        <v>1</v>
      </c>
      <c r="D3" s="1"/>
      <c r="E3" s="3">
        <f>'rig-1 t em'!L5</f>
        <v>16.040421230233967</v>
      </c>
      <c r="F3" s="5">
        <f>'rig-1 t em'!L7</f>
        <v>0.58586180905904939</v>
      </c>
      <c r="G3" s="3">
        <f t="shared" si="0"/>
        <v>0.58636698332405746</v>
      </c>
      <c r="H3" s="1">
        <v>3</v>
      </c>
      <c r="I3" s="1">
        <v>3</v>
      </c>
      <c r="J3" s="1">
        <f>H3*0.7</f>
        <v>2.0999999999999996</v>
      </c>
      <c r="K3" s="1">
        <f>I3*0.7</f>
        <v>2.0999999999999996</v>
      </c>
      <c r="L3" s="31">
        <f t="shared" si="1"/>
        <v>48.121263690701902</v>
      </c>
      <c r="M3" s="31">
        <f t="shared" si="1"/>
        <v>48.121263690701902</v>
      </c>
    </row>
    <row r="4" spans="1:13">
      <c r="A4" s="1" t="s">
        <v>59</v>
      </c>
      <c r="B4" s="1" t="s">
        <v>55</v>
      </c>
      <c r="C4" s="1">
        <v>2</v>
      </c>
      <c r="D4" s="1"/>
      <c r="E4" s="3">
        <f>'rig90-2 t em'!L5</f>
        <v>48.408555322444982</v>
      </c>
      <c r="F4" s="5">
        <f>'rig90-2 t em'!L7</f>
        <v>0.56065977455579852</v>
      </c>
      <c r="G4" s="3">
        <f t="shared" si="0"/>
        <v>1.7696030636649172</v>
      </c>
      <c r="H4" s="1"/>
      <c r="I4" s="1">
        <v>1</v>
      </c>
      <c r="J4" s="1"/>
      <c r="K4" s="1"/>
      <c r="L4" s="31">
        <f t="shared" si="1"/>
        <v>0</v>
      </c>
      <c r="M4" s="31">
        <f t="shared" si="1"/>
        <v>48.408555322444982</v>
      </c>
    </row>
    <row r="5" spans="1:13">
      <c r="A5" s="1" t="s">
        <v>59</v>
      </c>
      <c r="B5" s="1" t="s">
        <v>55</v>
      </c>
      <c r="C5" s="1">
        <v>1</v>
      </c>
      <c r="D5" s="1"/>
      <c r="E5" s="3">
        <f>'rig90-1 t em'!L5</f>
        <v>27.559864596240381</v>
      </c>
      <c r="F5" s="5">
        <f>'rig90-1 t em'!L7</f>
        <v>0.57908721042871769</v>
      </c>
      <c r="G5" s="3">
        <f t="shared" si="0"/>
        <v>1.0074669755964538</v>
      </c>
      <c r="H5" s="1"/>
      <c r="I5" s="1">
        <v>2</v>
      </c>
      <c r="J5" s="1"/>
      <c r="K5" s="1"/>
      <c r="L5" s="31">
        <f t="shared" si="1"/>
        <v>0</v>
      </c>
      <c r="M5" s="31">
        <f t="shared" si="1"/>
        <v>55.119729192480762</v>
      </c>
    </row>
    <row r="6" spans="1:13">
      <c r="A6" s="1" t="s">
        <v>60</v>
      </c>
      <c r="B6" s="1" t="s">
        <v>57</v>
      </c>
      <c r="C6" s="1">
        <v>1</v>
      </c>
      <c r="D6" s="1"/>
      <c r="E6" s="3">
        <f>'def90-1 t em'!L5</f>
        <v>13.303261060364896</v>
      </c>
      <c r="F6" s="5">
        <f>'def90-1 t em'!L7</f>
        <v>0.52305569675404839</v>
      </c>
      <c r="G6" s="3">
        <f t="shared" si="0"/>
        <v>0.4863084918016698</v>
      </c>
      <c r="H6" s="1">
        <v>3</v>
      </c>
      <c r="I6" s="1">
        <v>0</v>
      </c>
      <c r="J6" s="1"/>
      <c r="K6" s="1"/>
      <c r="L6" s="31">
        <f t="shared" ref="L6" si="2">H6*$E6</f>
        <v>39.909783181094689</v>
      </c>
      <c r="M6" s="31">
        <f t="shared" ref="M6" si="3">I6*$E6</f>
        <v>0</v>
      </c>
    </row>
    <row r="7" spans="1:13">
      <c r="A7" s="1" t="s">
        <v>56</v>
      </c>
      <c r="B7" s="1" t="s">
        <v>57</v>
      </c>
      <c r="C7" s="1">
        <v>2</v>
      </c>
      <c r="D7" s="1"/>
      <c r="E7" s="3">
        <f>'def-2 t em'!L5</f>
        <v>12.175284404506801</v>
      </c>
      <c r="F7" s="5">
        <f>'def-2 t em'!L7</f>
        <v>0.51897301483290648</v>
      </c>
      <c r="G7" s="3">
        <f t="shared" si="0"/>
        <v>0.44507464516746753</v>
      </c>
      <c r="H7" s="1">
        <v>1</v>
      </c>
      <c r="I7" s="1">
        <v>0</v>
      </c>
      <c r="J7" s="1">
        <f>H7*0.3</f>
        <v>0.3</v>
      </c>
      <c r="K7" s="1">
        <f>I7*0.3</f>
        <v>0</v>
      </c>
      <c r="L7" s="31">
        <f t="shared" si="1"/>
        <v>12.175284404506801</v>
      </c>
      <c r="M7" s="31">
        <f t="shared" si="1"/>
        <v>0</v>
      </c>
    </row>
    <row r="8" spans="1:13">
      <c r="A8" s="1" t="s">
        <v>56</v>
      </c>
      <c r="B8" s="1" t="s">
        <v>57</v>
      </c>
      <c r="C8" s="1">
        <v>1</v>
      </c>
      <c r="D8" s="1"/>
      <c r="E8" s="3">
        <f>'def-1 t em'!L5</f>
        <v>9.190247084404719</v>
      </c>
      <c r="F8" s="5">
        <f>'def-1 t em'!L7</f>
        <v>0.53322207155523105</v>
      </c>
      <c r="G8" s="3">
        <f t="shared" si="0"/>
        <v>0.33595485938535463</v>
      </c>
      <c r="H8" s="1">
        <v>2</v>
      </c>
      <c r="I8" s="1">
        <v>7</v>
      </c>
      <c r="J8" s="1">
        <f>H8*0.1</f>
        <v>0.2</v>
      </c>
      <c r="K8" s="1">
        <f>I8*0.1</f>
        <v>0.70000000000000007</v>
      </c>
      <c r="L8" s="31">
        <f t="shared" si="1"/>
        <v>18.380494168809438</v>
      </c>
      <c r="M8" s="31">
        <f t="shared" si="1"/>
        <v>64.331729590833035</v>
      </c>
    </row>
    <row r="9" spans="1:13">
      <c r="A9" s="1" t="s">
        <v>56</v>
      </c>
      <c r="B9" s="1" t="s">
        <v>57</v>
      </c>
      <c r="C9" s="1"/>
      <c r="D9" s="1">
        <v>2</v>
      </c>
      <c r="E9" s="3">
        <f>'def-2 t sp'!L5</f>
        <v>3.8674145928029349</v>
      </c>
      <c r="F9" s="5">
        <f>'def-2 t sp'!L7</f>
        <v>0.5</v>
      </c>
      <c r="G9" s="3">
        <f t="shared" si="0"/>
        <v>0.14137560326476648</v>
      </c>
      <c r="H9" s="1">
        <v>4</v>
      </c>
      <c r="I9" s="1">
        <v>2</v>
      </c>
      <c r="J9" s="1"/>
      <c r="K9" s="1"/>
      <c r="L9" s="31">
        <f t="shared" ref="L9:M10" si="4">H9*$E9</f>
        <v>15.469658371211739</v>
      </c>
      <c r="M9" s="31">
        <f t="shared" si="4"/>
        <v>7.7348291856058697</v>
      </c>
    </row>
    <row r="10" spans="1:13">
      <c r="A10" s="1" t="s">
        <v>56</v>
      </c>
      <c r="B10" s="1" t="s">
        <v>57</v>
      </c>
      <c r="C10" s="1"/>
      <c r="D10" s="1">
        <v>1</v>
      </c>
      <c r="E10" s="3">
        <f>'def-1 t sp'!L5</f>
        <v>2.1640269376919079</v>
      </c>
      <c r="F10" s="5">
        <f>'def-1 t sp'!L7</f>
        <v>0.49999999999999994</v>
      </c>
      <c r="G10" s="3">
        <f t="shared" si="0"/>
        <v>7.9107270879811772E-2</v>
      </c>
      <c r="H10" s="1">
        <v>4</v>
      </c>
      <c r="I10" s="1">
        <v>4</v>
      </c>
      <c r="J10" s="1"/>
      <c r="K10" s="1"/>
      <c r="L10" s="31">
        <f t="shared" si="4"/>
        <v>8.6561077507676316</v>
      </c>
      <c r="M10" s="31">
        <f t="shared" si="4"/>
        <v>8.6561077507676316</v>
      </c>
    </row>
    <row r="11" spans="1:13">
      <c r="A11" s="1"/>
      <c r="B11" s="1"/>
      <c r="C11" s="1"/>
      <c r="D11" s="1"/>
      <c r="F11" s="1"/>
      <c r="G11" s="1"/>
      <c r="H11" s="32">
        <f>SUM(H2:H10)</f>
        <v>27</v>
      </c>
      <c r="I11" s="32">
        <f>SUM(I2:I10)</f>
        <v>27</v>
      </c>
      <c r="J11" s="32"/>
      <c r="K11" s="32"/>
      <c r="L11" s="33">
        <f>SUM(L2:L10)</f>
        <v>416.26860147921877</v>
      </c>
      <c r="M11" s="33">
        <f>SUM(M2:M10)</f>
        <v>451.21702266253544</v>
      </c>
    </row>
    <row r="12" spans="1:13">
      <c r="A12" s="1" t="s">
        <v>58</v>
      </c>
      <c r="B12" s="1"/>
      <c r="C12" s="1"/>
      <c r="D12" s="1"/>
      <c r="F12" s="1"/>
      <c r="G12" s="1"/>
      <c r="H12" s="1"/>
      <c r="I12" s="1"/>
      <c r="J12" s="34">
        <f>SUM(J2:J10)</f>
        <v>12.6</v>
      </c>
      <c r="K12" s="34">
        <f>SUM(K2:K10)</f>
        <v>10.799999999999999</v>
      </c>
      <c r="L12" s="3">
        <f>L11/$E$2</f>
        <v>15.216942285893667</v>
      </c>
      <c r="M12" s="3">
        <f>M11/$E$2</f>
        <v>16.494502270576255</v>
      </c>
    </row>
    <row r="15" spans="1:13">
      <c r="A15" s="35">
        <f>E2</f>
        <v>27.355600991212668</v>
      </c>
      <c r="B15" s="35">
        <f>E3</f>
        <v>16.040421230233967</v>
      </c>
      <c r="C15" s="35">
        <f>E4</f>
        <v>48.408555322444982</v>
      </c>
      <c r="D15" s="35">
        <f>E5</f>
        <v>27.559864596240381</v>
      </c>
      <c r="E15" s="35">
        <f>E6</f>
        <v>13.303261060364896</v>
      </c>
      <c r="F15" s="35">
        <f>E7</f>
        <v>12.175284404506801</v>
      </c>
      <c r="G15" s="35">
        <f>E8</f>
        <v>9.190247084404719</v>
      </c>
      <c r="H15" s="35">
        <f>E9</f>
        <v>3.8674145928029349</v>
      </c>
      <c r="I15" s="35">
        <f>E10</f>
        <v>2.1640269376919079</v>
      </c>
      <c r="J15" s="36">
        <f>L11</f>
        <v>416.26860147921877</v>
      </c>
      <c r="K15" s="36">
        <f>M11</f>
        <v>451.21702266253544</v>
      </c>
      <c r="L15" s="36"/>
      <c r="M15" s="36"/>
    </row>
    <row r="16" spans="1:13">
      <c r="C16" s="35"/>
      <c r="D16" s="35"/>
      <c r="E16" s="35"/>
    </row>
    <row r="17" spans="1:13">
      <c r="A17" s="3">
        <f>G2</f>
        <v>1</v>
      </c>
      <c r="B17" s="3">
        <f>G3</f>
        <v>0.58636698332405746</v>
      </c>
      <c r="C17" s="35">
        <f>G4</f>
        <v>1.7696030636649172</v>
      </c>
      <c r="D17" s="35">
        <f>G5</f>
        <v>1.0074669755964538</v>
      </c>
      <c r="E17" s="35">
        <f>G6</f>
        <v>0.4863084918016698</v>
      </c>
      <c r="F17" s="3">
        <f>G7</f>
        <v>0.44507464516746753</v>
      </c>
      <c r="G17" s="3">
        <f>G8</f>
        <v>0.33595485938535463</v>
      </c>
      <c r="H17" s="3">
        <f>G9</f>
        <v>0.14137560326476648</v>
      </c>
      <c r="I17" s="3">
        <f>G10</f>
        <v>7.9107270879811772E-2</v>
      </c>
      <c r="J17" s="3">
        <f>L12</f>
        <v>15.216942285893667</v>
      </c>
      <c r="K17" s="3">
        <f>M12</f>
        <v>16.494502270576255</v>
      </c>
      <c r="L17" s="3"/>
      <c r="M1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0.16215852125574429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16.040421230233967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0.58586180905904939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6.86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0.67012634478353728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12.175284404506801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0.51897301483290648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24609375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0.50583021157600383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9.190247084404719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0.53322207155523105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1.26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/>
    <row r="30" spans="2:18" s="8" customFormat="1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20" sqref="H20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210.23712158203122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0.23025693539833175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48.408555322444982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0.56065977455579852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179402343.75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4.21875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2.6567055393586005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67528125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210.23712158203122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0.13108943077631965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27.559864596240381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0.57908721042871769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179402343.75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8.4375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5.3134110787172011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23.359680175781246</v>
      </c>
      <c r="M2" s="2" t="s">
        <v>20</v>
      </c>
      <c r="P2" s="18" t="s">
        <v>29</v>
      </c>
    </row>
    <row r="3" spans="2:16">
      <c r="B3" s="29">
        <v>1</v>
      </c>
      <c r="G3" s="1" t="s">
        <v>1</v>
      </c>
      <c r="H3" s="26">
        <v>90</v>
      </c>
      <c r="I3" s="2" t="s">
        <v>3</v>
      </c>
      <c r="K3" s="13" t="s">
        <v>39</v>
      </c>
      <c r="L3" s="5">
        <f>1/(1+0.5*(I28+Q28+2/3*I28*Q28)/(1+(I28+Q28)/6))</f>
        <v>0.56949671229477694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13.303261060364896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0.52305569675404839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>h</v>
      </c>
      <c r="H20" s="26">
        <v>70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202500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19933593.75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0.9375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0.59037900874635574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rig-2 t em</vt:lpstr>
      <vt:lpstr>rig-1 t em</vt:lpstr>
      <vt:lpstr>def-2 t em</vt:lpstr>
      <vt:lpstr>def-1 t em</vt:lpstr>
      <vt:lpstr>def-2 t sp</vt:lpstr>
      <vt:lpstr>def-1 t sp</vt:lpstr>
      <vt:lpstr>rig90-2 t em</vt:lpstr>
      <vt:lpstr>rig90-1 t em</vt:lpstr>
      <vt:lpstr>def90-1 t em</vt:lpstr>
      <vt:lpstr>Riepilogo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2013-01-02T09:55:43Z</dcterms:created>
  <dcterms:modified xsi:type="dcterms:W3CDTF">2017-09-04T11:07:11Z</dcterms:modified>
</cp:coreProperties>
</file>